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I IZMENA FIN PLANA 18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<sst xmlns="http://schemas.openxmlformats.org/spreadsheetml/2006/main" count="86" uniqueCount="47">
  <si>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OPIS</t>
  </si>
  <si>
    <t>Ukupno</t>
  </si>
  <si>
    <t>Konto</t>
  </si>
  <si>
    <t>Izvršenje plana</t>
  </si>
  <si>
    <t>%</t>
  </si>
  <si>
    <t>Ukupno prihodi:</t>
  </si>
  <si>
    <t>RFZO</t>
  </si>
  <si>
    <t>Donacije</t>
  </si>
  <si>
    <t>Grad</t>
  </si>
  <si>
    <t>Republika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</si>
  <si>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</si>
  <si>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</si>
  <si>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</si>
  <si>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</si>
  <si>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</si>
  <si>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</si>
  <si>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KORIŠĆENJE USLUGA I ROBA</t>
  </si>
  <si>
    <t>Neraspoređeni višak prihoda i primanja iz ranijih godina</t>
  </si>
  <si>
    <t>RASHODI I IZDACI</t>
  </si>
  <si>
    <t>PLATE I NAKNADE PLATE ZA ZAPOSLENE</t>
  </si>
  <si>
    <t>NAKNADE U NATURI</t>
  </si>
  <si>
    <t>SOCIJALNA DAVANJA ZAPOSLENIMA</t>
  </si>
  <si>
    <t>NAKNADA TROŠKOVA ZAPOSLENIMA -PREVOZ</t>
  </si>
  <si>
    <t>NAGRADE ZAPOSLENIMA</t>
  </si>
  <si>
    <t>OSTALE DOTACIJE I TRANSFERI</t>
  </si>
  <si>
    <t>NABAVKA NEFINANSIJKE IMOVINE</t>
  </si>
  <si>
    <t>POREZI I OBAVEZNE TAKSE</t>
  </si>
  <si>
    <t>UKUPNO RASHODI I IZDACI:</t>
  </si>
  <si>
    <t>IZVORI FINANSIRANJA</t>
  </si>
  <si>
    <t>ODELJENJE ZA FINANSIJSKE POSLOVE</t>
  </si>
  <si>
    <t>SOCIJALNI DOPRINOSI NA TERET POSLODAVCA</t>
  </si>
  <si>
    <t>AMORTIZACIJA</t>
  </si>
  <si>
    <t>u 000</t>
  </si>
  <si>
    <t xml:space="preserve">Sopstveni i drugi prihodi </t>
  </si>
  <si>
    <t xml:space="preserve">   I IZMENA FINANSIJSKOG  PLANA  ZA PERIOD 01.01.-31.12.2018.g.</t>
  </si>
  <si>
    <t xml:space="preserve">PRATEĆI TROŠKOVI ZADUŽIVANJA </t>
  </si>
  <si>
    <t>UKUPNI PRIHODI I PRIMANJA</t>
  </si>
  <si>
    <t>UKUPNI RASHODI I IZDACI</t>
  </si>
  <si>
    <t>VIŠAK/MANJAK NOVČANIH SREDSTAVA</t>
  </si>
  <si>
    <t>PRIHODI OD IMOVINE KOJA PRIPADA IMAOCIMA POLISE OSIGURANJA</t>
  </si>
  <si>
    <t>PRIHODI OD PRODAJE DOBARA I USLUGA</t>
  </si>
  <si>
    <t>DOBROVOLJNI TRANSFERI FIZIČKIH I PRAVNIH LICA</t>
  </si>
  <si>
    <t>MEŠOVITI I NEODREĐENI PRIHODI</t>
  </si>
  <si>
    <t>MEMORANUMSKE STAVKE ZA REFUNDACIJU BOLOVANJA I INVALIDNOSTI</t>
  </si>
  <si>
    <t>TRANSFERI IZMEĐU BUDŽETSKIH KORISNIKA NA ISTOM NIVOU</t>
  </si>
  <si>
    <t>PRIHODI IZ BUDŽETA REPUBLIKE</t>
  </si>
  <si>
    <t>PRIMANJA OD PRODAJE NEFINANSIJSKE IMOVINE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</si>
</sst>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81A]d\.\ mmmm\ yyyy"/>
    <numFmt numFmtId="173" formatCode="#,##0.00000"/>
    <numFmt numFmtId="174" formatCode="#,##0.0000"/>
    <numFmt numFmtId="175" formatCode="#,##0.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" fillId="32" borderId="2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2" fillId="32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32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32" borderId="37" xfId="0" applyFont="1" applyFill="1" applyBorder="1" applyAlignment="1">
      <alignment/>
    </xf>
    <xf numFmtId="3" fontId="2" fillId="32" borderId="31" xfId="0" applyNumberFormat="1" applyFont="1" applyFill="1" applyBorder="1" applyAlignment="1">
      <alignment/>
    </xf>
    <xf numFmtId="3" fontId="2" fillId="32" borderId="27" xfId="0" applyNumberFormat="1" applyFont="1" applyFill="1" applyBorder="1" applyAlignment="1">
      <alignment/>
    </xf>
    <xf numFmtId="3" fontId="2" fillId="32" borderId="41" xfId="0" applyNumberFormat="1" applyFont="1" applyFill="1" applyBorder="1" applyAlignment="1">
      <alignment/>
    </xf>
    <xf numFmtId="3" fontId="2" fillId="32" borderId="39" xfId="0" applyNumberFormat="1" applyFont="1" applyFill="1" applyBorder="1" applyAlignment="1">
      <alignment/>
    </xf>
    <xf numFmtId="3" fontId="2" fillId="32" borderId="59" xfId="0" applyNumberFormat="1" applyFont="1" applyFill="1" applyBorder="1" applyAlignment="1">
      <alignment/>
    </xf>
    <xf numFmtId="3" fontId="2" fillId="32" borderId="2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9" xfId="0" applyFont="1" applyBorder="1" applyAlignment="1">
      <alignment/>
    </xf>
    <xf numFmtId="0" fontId="2" fillId="32" borderId="11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3" fillId="0" borderId="1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7.57421875" style="0" customWidth="1"/>
    <col min="2" max="2" width="45.421875" style="0" customWidth="1"/>
    <col min="3" max="4" width="9.140625" style="0" hidden="1" customWidth="1"/>
    <col min="5" max="5" width="9.421875" style="0" customWidth="1"/>
    <col min="6" max="6" width="11.7109375" style="0" hidden="1" customWidth="1"/>
    <col min="7" max="7" width="12.7109375" style="0" hidden="1" customWidth="1"/>
    <col min="8" max="8" width="8.00390625" style="0" customWidth="1"/>
    <col min="9" max="9" width="9.00390625" style="0" customWidth="1"/>
    <col min="10" max="10" width="11.57421875" style="0" hidden="1" customWidth="1"/>
    <col min="11" max="11" width="8.00390625" style="0" hidden="1" customWidth="1"/>
    <col min="12" max="12" width="8.00390625" style="0" customWidth="1"/>
    <col min="13" max="14" width="9.140625" style="0" hidden="1" customWidth="1"/>
    <col min="16" max="17" width="9.140625" style="0" hidden="1" customWidth="1"/>
    <col min="18" max="18" width="13.7109375" style="0" customWidth="1"/>
    <col min="20" max="20" width="12.7109375" style="0" bestFit="1" customWidth="1"/>
  </cols>
  <sheetData>
    <row r="1" spans="1:2" ht="12.75">
      <c r="A1" s="1"/>
      <c r="B1" s="5" t="s">
        <v>34</v>
      </c>
    </row>
    <row r="2" spans="1:23" ht="12.75">
      <c r="A2" s="8"/>
      <c r="B2" s="8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4"/>
      <c r="T2" s="4"/>
      <c r="U2" s="4"/>
      <c r="V2" s="4"/>
      <c r="W2" s="4"/>
    </row>
    <row r="3" spans="1:23" ht="13.5" thickBot="1">
      <c r="A3" s="8"/>
      <c r="B3" s="108" t="s">
        <v>28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 t="s">
        <v>32</v>
      </c>
      <c r="S3" s="4"/>
      <c r="T3" s="4"/>
      <c r="U3" s="4"/>
      <c r="V3" s="4"/>
      <c r="W3" s="4"/>
    </row>
    <row r="4" spans="1:23" ht="34.5" thickBot="1">
      <c r="A4" s="43" t="s">
        <v>2</v>
      </c>
      <c r="B4" s="44" t="s">
        <v>0</v>
      </c>
      <c r="C4" s="122"/>
      <c r="D4" s="122"/>
      <c r="E4" s="45" t="s">
        <v>9</v>
      </c>
      <c r="F4" s="46" t="s">
        <v>3</v>
      </c>
      <c r="G4" s="44" t="s">
        <v>4</v>
      </c>
      <c r="H4" s="45" t="s">
        <v>8</v>
      </c>
      <c r="I4" s="45" t="s">
        <v>6</v>
      </c>
      <c r="J4" s="46" t="s">
        <v>3</v>
      </c>
      <c r="K4" s="44" t="s">
        <v>4</v>
      </c>
      <c r="L4" s="45" t="s">
        <v>7</v>
      </c>
      <c r="M4" s="46" t="s">
        <v>3</v>
      </c>
      <c r="N4" s="44" t="s">
        <v>4</v>
      </c>
      <c r="O4" s="45" t="s">
        <v>33</v>
      </c>
      <c r="P4" s="46" t="s">
        <v>3</v>
      </c>
      <c r="Q4" s="44" t="s">
        <v>4</v>
      </c>
      <c r="R4" s="48" t="s">
        <v>1</v>
      </c>
      <c r="S4" s="4"/>
      <c r="T4" s="4"/>
      <c r="U4" s="4"/>
      <c r="V4" s="4"/>
      <c r="W4" s="4"/>
    </row>
    <row r="5" spans="1:23" ht="22.5">
      <c r="A5" s="70">
        <v>741400</v>
      </c>
      <c r="B5" s="71" t="s">
        <v>39</v>
      </c>
      <c r="C5" s="2"/>
      <c r="D5" s="2"/>
      <c r="E5" s="72"/>
      <c r="F5" s="73"/>
      <c r="G5" s="74"/>
      <c r="H5" s="75"/>
      <c r="I5" s="72"/>
      <c r="J5" s="73"/>
      <c r="K5" s="74"/>
      <c r="L5" s="72"/>
      <c r="M5" s="73"/>
      <c r="N5" s="74"/>
      <c r="O5" s="72">
        <v>1966</v>
      </c>
      <c r="P5" s="76"/>
      <c r="Q5" s="77"/>
      <c r="R5" s="78">
        <f>SUM(E5+H5+I5+L5+O5)</f>
        <v>1966</v>
      </c>
      <c r="S5" s="4"/>
      <c r="T5" s="4"/>
      <c r="U5" s="4"/>
      <c r="V5" s="4"/>
      <c r="W5" s="4"/>
    </row>
    <row r="6" spans="1:23" ht="12.75">
      <c r="A6" s="84">
        <v>742100</v>
      </c>
      <c r="B6" s="25" t="s">
        <v>40</v>
      </c>
      <c r="C6" s="2"/>
      <c r="D6" s="2"/>
      <c r="E6" s="37"/>
      <c r="F6" s="23"/>
      <c r="G6" s="82"/>
      <c r="H6" s="80"/>
      <c r="I6" s="37"/>
      <c r="J6" s="23"/>
      <c r="K6" s="82"/>
      <c r="L6" s="36"/>
      <c r="M6" s="18"/>
      <c r="N6" s="63"/>
      <c r="O6" s="37">
        <v>48220</v>
      </c>
      <c r="P6" s="23"/>
      <c r="Q6" s="82">
        <f>SUM(P6/O6*100)</f>
        <v>0</v>
      </c>
      <c r="R6" s="83">
        <f>SUM(E6+H6+I6+L6+O6)</f>
        <v>48220</v>
      </c>
      <c r="S6" s="4"/>
      <c r="T6" s="4"/>
      <c r="U6" s="4"/>
      <c r="V6" s="4"/>
      <c r="W6" s="4"/>
    </row>
    <row r="7" spans="1:23" ht="12.75">
      <c r="A7" s="64">
        <v>744100</v>
      </c>
      <c r="B7" s="65" t="s">
        <v>41</v>
      </c>
      <c r="C7" s="2"/>
      <c r="D7" s="2"/>
      <c r="E7" s="66"/>
      <c r="F7" s="19"/>
      <c r="G7" s="67"/>
      <c r="H7" s="68"/>
      <c r="I7" s="66"/>
      <c r="J7" s="19"/>
      <c r="K7" s="67"/>
      <c r="L7" s="66">
        <v>100</v>
      </c>
      <c r="M7" s="19"/>
      <c r="N7" s="69"/>
      <c r="O7" s="66"/>
      <c r="P7" s="19"/>
      <c r="Q7" s="69" t="e">
        <f>SUM(P7/O7*100)</f>
        <v>#DIV/0!</v>
      </c>
      <c r="R7" s="42">
        <f>SUM(E7+H7+I7+L7+O7)</f>
        <v>100</v>
      </c>
      <c r="S7" s="4"/>
      <c r="T7" s="4"/>
      <c r="U7" s="4"/>
      <c r="V7" s="4"/>
      <c r="W7" s="4"/>
    </row>
    <row r="8" spans="1:23" ht="12.75">
      <c r="A8" s="62">
        <v>745100</v>
      </c>
      <c r="B8" s="20" t="s">
        <v>42</v>
      </c>
      <c r="C8" s="2"/>
      <c r="D8" s="2"/>
      <c r="E8" s="36"/>
      <c r="F8" s="18"/>
      <c r="G8" s="6"/>
      <c r="H8" s="63"/>
      <c r="I8" s="36"/>
      <c r="J8" s="18"/>
      <c r="K8" s="6"/>
      <c r="L8" s="6"/>
      <c r="M8" s="6"/>
      <c r="N8" s="63"/>
      <c r="O8" s="36">
        <v>3360</v>
      </c>
      <c r="P8" s="18"/>
      <c r="Q8" s="63"/>
      <c r="R8" s="86">
        <f>SUM(E8+H8+I8+L8+O8)</f>
        <v>3360</v>
      </c>
      <c r="S8" s="4"/>
      <c r="T8" s="4"/>
      <c r="U8" s="4"/>
      <c r="V8" s="4"/>
      <c r="W8" s="4"/>
    </row>
    <row r="9" spans="1:23" ht="22.5">
      <c r="A9" s="62">
        <v>770000</v>
      </c>
      <c r="B9" s="131" t="s">
        <v>43</v>
      </c>
      <c r="C9" s="2"/>
      <c r="D9" s="2"/>
      <c r="E9" s="36"/>
      <c r="F9" s="18"/>
      <c r="G9" s="63"/>
      <c r="H9" s="81">
        <v>926</v>
      </c>
      <c r="I9" s="36">
        <v>400</v>
      </c>
      <c r="J9" s="18"/>
      <c r="K9" s="63"/>
      <c r="L9" s="36"/>
      <c r="M9" s="18"/>
      <c r="N9" s="63"/>
      <c r="O9" s="36"/>
      <c r="P9" s="18"/>
      <c r="Q9" s="63" t="e">
        <f>SUM(P9/O9*100)</f>
        <v>#DIV/0!</v>
      </c>
      <c r="R9" s="86">
        <f>SUM(E9:O9)</f>
        <v>1326</v>
      </c>
      <c r="S9" s="4"/>
      <c r="T9" s="4"/>
      <c r="U9" s="4"/>
      <c r="V9" s="4"/>
      <c r="W9" s="4"/>
    </row>
    <row r="10" spans="1:23" ht="22.5">
      <c r="A10" s="62">
        <v>781100</v>
      </c>
      <c r="B10" s="131" t="s">
        <v>44</v>
      </c>
      <c r="C10" s="2"/>
      <c r="D10" s="2"/>
      <c r="E10" s="37"/>
      <c r="F10" s="23"/>
      <c r="G10" s="82"/>
      <c r="H10" s="80"/>
      <c r="I10" s="37">
        <v>1196943</v>
      </c>
      <c r="J10" s="23"/>
      <c r="K10" s="82"/>
      <c r="L10" s="37"/>
      <c r="M10" s="23"/>
      <c r="N10" s="82"/>
      <c r="O10" s="37"/>
      <c r="P10" s="18"/>
      <c r="Q10" s="63" t="e">
        <f>SUM(P10/O10*100)</f>
        <v>#DIV/0!</v>
      </c>
      <c r="R10" s="86">
        <f>SUM(E10+H10+I10+L10+O10)</f>
        <v>1196943</v>
      </c>
      <c r="S10" s="4"/>
      <c r="T10" s="4"/>
      <c r="U10" s="4"/>
      <c r="V10" s="4"/>
      <c r="W10" s="4"/>
    </row>
    <row r="11" spans="1:23" ht="12.75">
      <c r="A11" s="62">
        <v>791100</v>
      </c>
      <c r="B11" s="20" t="s">
        <v>45</v>
      </c>
      <c r="C11" s="2"/>
      <c r="D11" s="2"/>
      <c r="E11" s="36">
        <v>3703</v>
      </c>
      <c r="F11" s="18"/>
      <c r="G11" s="63"/>
      <c r="H11" s="81"/>
      <c r="I11" s="36"/>
      <c r="J11" s="18"/>
      <c r="K11" s="63"/>
      <c r="L11" s="36"/>
      <c r="M11" s="18"/>
      <c r="N11" s="63"/>
      <c r="O11" s="36"/>
      <c r="P11" s="18"/>
      <c r="Q11" s="63" t="e">
        <f>SUM(P11/O11*100)</f>
        <v>#DIV/0!</v>
      </c>
      <c r="R11" s="86">
        <f>SUM(E11+H11+I11+L11+O11)</f>
        <v>3703</v>
      </c>
      <c r="S11" s="4"/>
      <c r="T11" s="4"/>
      <c r="U11" s="4"/>
      <c r="V11" s="4"/>
      <c r="W11" s="4"/>
    </row>
    <row r="12" spans="1:23" ht="13.5" thickBot="1">
      <c r="A12" s="62">
        <v>813100</v>
      </c>
      <c r="B12" s="39" t="s">
        <v>46</v>
      </c>
      <c r="C12" s="2"/>
      <c r="D12" s="2"/>
      <c r="E12" s="36"/>
      <c r="F12" s="18"/>
      <c r="G12" s="6"/>
      <c r="H12" s="63"/>
      <c r="I12" s="36"/>
      <c r="J12" s="18"/>
      <c r="K12" s="6"/>
      <c r="L12" s="6"/>
      <c r="M12" s="6"/>
      <c r="N12" s="63"/>
      <c r="O12" s="36">
        <v>36</v>
      </c>
      <c r="P12" s="18"/>
      <c r="Q12" s="63"/>
      <c r="R12" s="86">
        <f>SUM(E12+H12+I12+L12+O12)</f>
        <v>36</v>
      </c>
      <c r="S12" s="4"/>
      <c r="T12" s="4"/>
      <c r="U12" s="4"/>
      <c r="V12" s="4"/>
      <c r="W12" s="4"/>
    </row>
    <row r="13" spans="1:23" ht="13.5" hidden="1" thickBot="1">
      <c r="A13" s="41">
        <v>321311</v>
      </c>
      <c r="B13" s="39" t="s">
        <v>17</v>
      </c>
      <c r="C13" s="2"/>
      <c r="D13" s="2"/>
      <c r="E13" s="33"/>
      <c r="F13" s="29"/>
      <c r="G13" s="31"/>
      <c r="H13" s="50"/>
      <c r="I13" s="33"/>
      <c r="J13" s="29"/>
      <c r="K13" s="31"/>
      <c r="L13" s="33"/>
      <c r="M13" s="29"/>
      <c r="N13" s="31"/>
      <c r="O13" s="33"/>
      <c r="P13" s="29"/>
      <c r="Q13" s="31" t="e">
        <f>SUM(P13/O13*100)</f>
        <v>#DIV/0!</v>
      </c>
      <c r="R13" s="83">
        <f>SUM(E13+H13+I13+L13+O13)</f>
        <v>0</v>
      </c>
      <c r="S13" s="4"/>
      <c r="T13" s="4"/>
      <c r="U13" s="4"/>
      <c r="V13" s="4"/>
      <c r="W13" s="4"/>
    </row>
    <row r="14" spans="1:23" ht="13.5" thickBot="1">
      <c r="A14" s="11"/>
      <c r="B14" s="89" t="s">
        <v>5</v>
      </c>
      <c r="C14" s="123"/>
      <c r="D14" s="123"/>
      <c r="E14" s="30">
        <f>SUM(E5:E13)</f>
        <v>3703</v>
      </c>
      <c r="F14" s="22">
        <f>SUM(F6:F11)</f>
        <v>0</v>
      </c>
      <c r="G14" s="15">
        <f>SUM(F14/E14*100)</f>
        <v>0</v>
      </c>
      <c r="H14" s="30">
        <f>SUM(H5:H13)</f>
        <v>926</v>
      </c>
      <c r="I14" s="30">
        <f>SUM(I5:I13)</f>
        <v>1197343</v>
      </c>
      <c r="J14" s="22">
        <f>SUM(J6:J11)</f>
        <v>0</v>
      </c>
      <c r="K14" s="15">
        <f>SUM(J14/I14*100)</f>
        <v>0</v>
      </c>
      <c r="L14" s="30">
        <f>SUM(L5:L13)</f>
        <v>100</v>
      </c>
      <c r="M14" s="90"/>
      <c r="N14" s="90"/>
      <c r="O14" s="30">
        <f>SUM(O5:O13)</f>
        <v>53582</v>
      </c>
      <c r="P14" s="24">
        <f>SUM(P6:P13)</f>
        <v>0</v>
      </c>
      <c r="Q14" s="15">
        <f>SUM(P14/O14*100)</f>
        <v>0</v>
      </c>
      <c r="R14" s="30">
        <f>SUM(R5+R6+R7+R8+R9+R10+R11+R12+R13)</f>
        <v>1255654</v>
      </c>
      <c r="S14" s="4"/>
      <c r="T14" s="4"/>
      <c r="U14" s="4"/>
      <c r="V14" s="4"/>
      <c r="W14" s="4"/>
    </row>
    <row r="15" spans="1:23" ht="12.75">
      <c r="A15" s="8"/>
      <c r="B15" s="8"/>
      <c r="E15" s="124"/>
      <c r="F15" s="125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4"/>
      <c r="T15" s="4"/>
      <c r="U15" s="4"/>
      <c r="V15" s="4"/>
      <c r="W15" s="4"/>
    </row>
    <row r="16" spans="1:23" ht="12.75">
      <c r="A16" s="8"/>
      <c r="B16" s="8"/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4"/>
      <c r="T16" s="4"/>
      <c r="U16" s="4"/>
      <c r="V16" s="4"/>
      <c r="W16" s="4"/>
    </row>
    <row r="17" spans="1:23" ht="13.5" thickBot="1">
      <c r="A17" s="8"/>
      <c r="B17" s="108" t="s">
        <v>18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 t="s">
        <v>32</v>
      </c>
      <c r="S17" s="4"/>
      <c r="T17" s="4"/>
      <c r="U17" s="4"/>
      <c r="V17" s="4"/>
      <c r="W17" s="4"/>
    </row>
    <row r="18" spans="1:23" ht="34.5" thickBot="1">
      <c r="A18" s="43" t="s">
        <v>2</v>
      </c>
      <c r="B18" s="47" t="s">
        <v>0</v>
      </c>
      <c r="C18" s="127"/>
      <c r="D18" s="127"/>
      <c r="E18" s="45" t="s">
        <v>9</v>
      </c>
      <c r="F18" s="46" t="s">
        <v>3</v>
      </c>
      <c r="G18" s="48" t="s">
        <v>4</v>
      </c>
      <c r="H18" s="49" t="s">
        <v>8</v>
      </c>
      <c r="I18" s="45" t="s">
        <v>6</v>
      </c>
      <c r="J18" s="46" t="s">
        <v>3</v>
      </c>
      <c r="K18" s="44" t="s">
        <v>4</v>
      </c>
      <c r="L18" s="45" t="s">
        <v>7</v>
      </c>
      <c r="M18" s="46" t="s">
        <v>3</v>
      </c>
      <c r="N18" s="44" t="s">
        <v>4</v>
      </c>
      <c r="O18" s="45" t="s">
        <v>33</v>
      </c>
      <c r="P18" s="46" t="s">
        <v>3</v>
      </c>
      <c r="Q18" s="44" t="s">
        <v>4</v>
      </c>
      <c r="R18" s="48" t="s">
        <v>1</v>
      </c>
      <c r="S18" s="4"/>
      <c r="T18" s="4"/>
      <c r="U18" s="4"/>
      <c r="V18" s="4"/>
      <c r="W18" s="4"/>
    </row>
    <row r="19" spans="1:23" ht="12.75">
      <c r="A19" s="57">
        <v>411000</v>
      </c>
      <c r="B19" s="58" t="s">
        <v>19</v>
      </c>
      <c r="C19" s="126"/>
      <c r="D19" s="126"/>
      <c r="E19" s="32"/>
      <c r="F19" s="59"/>
      <c r="G19" s="88"/>
      <c r="H19" s="85"/>
      <c r="I19" s="32">
        <v>196453</v>
      </c>
      <c r="J19" s="59"/>
      <c r="K19" s="88"/>
      <c r="L19" s="88"/>
      <c r="M19" s="88"/>
      <c r="N19" s="85"/>
      <c r="O19" s="32">
        <v>14792</v>
      </c>
      <c r="P19" s="59">
        <v>0</v>
      </c>
      <c r="Q19" s="88">
        <v>0</v>
      </c>
      <c r="R19" s="117">
        <f>SUM(I19+O19)</f>
        <v>211245</v>
      </c>
      <c r="S19" s="4"/>
      <c r="T19" s="4"/>
      <c r="U19" s="4"/>
      <c r="V19" s="4"/>
      <c r="W19" s="4"/>
    </row>
    <row r="20" spans="1:23" ht="12.75">
      <c r="A20" s="28">
        <v>412000</v>
      </c>
      <c r="B20" s="25" t="s">
        <v>30</v>
      </c>
      <c r="C20" s="126"/>
      <c r="D20" s="126"/>
      <c r="E20" s="37"/>
      <c r="F20" s="23"/>
      <c r="G20" s="111"/>
      <c r="H20" s="82"/>
      <c r="I20" s="37">
        <v>35158</v>
      </c>
      <c r="J20" s="23"/>
      <c r="K20" s="111"/>
      <c r="L20" s="111"/>
      <c r="M20" s="111"/>
      <c r="N20" s="82"/>
      <c r="O20" s="37">
        <v>2601</v>
      </c>
      <c r="P20" s="23"/>
      <c r="Q20" s="111"/>
      <c r="R20" s="51">
        <f>SUM(I20+O20)</f>
        <v>37759</v>
      </c>
      <c r="S20" s="4"/>
      <c r="T20" s="4"/>
      <c r="U20" s="4"/>
      <c r="V20" s="4"/>
      <c r="W20" s="4"/>
    </row>
    <row r="21" spans="1:23" ht="12.75">
      <c r="A21" s="12">
        <v>413000</v>
      </c>
      <c r="B21" s="20" t="s">
        <v>20</v>
      </c>
      <c r="C21" s="126"/>
      <c r="D21" s="126"/>
      <c r="E21" s="36"/>
      <c r="F21" s="18"/>
      <c r="G21" s="6"/>
      <c r="H21" s="63"/>
      <c r="I21" s="36"/>
      <c r="J21" s="18"/>
      <c r="K21" s="6"/>
      <c r="L21" s="6"/>
      <c r="M21" s="6"/>
      <c r="N21" s="63"/>
      <c r="O21" s="36">
        <v>170</v>
      </c>
      <c r="P21" s="18"/>
      <c r="Q21" s="6"/>
      <c r="R21" s="51">
        <f>SUM(O21)</f>
        <v>170</v>
      </c>
      <c r="S21" s="4"/>
      <c r="T21" s="4"/>
      <c r="U21" s="4"/>
      <c r="V21" s="4"/>
      <c r="W21" s="4"/>
    </row>
    <row r="22" spans="1:23" ht="12.75">
      <c r="A22" s="12">
        <v>414000</v>
      </c>
      <c r="B22" s="20" t="s">
        <v>21</v>
      </c>
      <c r="C22" s="126"/>
      <c r="D22" s="126"/>
      <c r="E22" s="36"/>
      <c r="F22" s="18"/>
      <c r="G22" s="6"/>
      <c r="H22" s="63">
        <v>926</v>
      </c>
      <c r="I22" s="36">
        <v>3088</v>
      </c>
      <c r="J22" s="18"/>
      <c r="K22" s="6"/>
      <c r="L22" s="6"/>
      <c r="M22" s="6"/>
      <c r="N22" s="63"/>
      <c r="O22" s="36">
        <v>753</v>
      </c>
      <c r="P22" s="18"/>
      <c r="Q22" s="6"/>
      <c r="R22" s="51">
        <f>SUM(H22:O22)</f>
        <v>4767</v>
      </c>
      <c r="S22" s="4"/>
      <c r="T22" s="4"/>
      <c r="U22" s="4"/>
      <c r="V22" s="4"/>
      <c r="W22" s="4"/>
    </row>
    <row r="23" spans="1:23" ht="12.75">
      <c r="A23" s="12">
        <v>415120</v>
      </c>
      <c r="B23" s="26" t="s">
        <v>22</v>
      </c>
      <c r="C23" s="126"/>
      <c r="D23" s="126"/>
      <c r="E23" s="36"/>
      <c r="F23" s="18"/>
      <c r="G23" s="6"/>
      <c r="H23" s="63"/>
      <c r="I23" s="36">
        <v>8065</v>
      </c>
      <c r="J23" s="18"/>
      <c r="K23" s="6"/>
      <c r="L23" s="6"/>
      <c r="M23" s="6"/>
      <c r="N23" s="63"/>
      <c r="O23" s="36">
        <v>550</v>
      </c>
      <c r="P23" s="18"/>
      <c r="Q23" s="6">
        <v>0</v>
      </c>
      <c r="R23" s="51">
        <f>SUM(H23:O23)</f>
        <v>8615</v>
      </c>
      <c r="S23" s="4"/>
      <c r="T23" s="4"/>
      <c r="U23" s="4"/>
      <c r="V23" s="4"/>
      <c r="W23" s="4"/>
    </row>
    <row r="24" spans="1:23" ht="13.5" thickBot="1">
      <c r="A24" s="109">
        <v>416100</v>
      </c>
      <c r="B24" s="40" t="s">
        <v>23</v>
      </c>
      <c r="C24" s="126"/>
      <c r="D24" s="126"/>
      <c r="E24" s="66"/>
      <c r="F24" s="19"/>
      <c r="G24" s="110"/>
      <c r="H24" s="69"/>
      <c r="I24" s="66">
        <v>1956</v>
      </c>
      <c r="J24" s="19"/>
      <c r="K24" s="110"/>
      <c r="L24" s="110"/>
      <c r="M24" s="110"/>
      <c r="N24" s="69"/>
      <c r="O24" s="66"/>
      <c r="P24" s="19"/>
      <c r="Q24" s="110"/>
      <c r="R24" s="51">
        <f>SUM(H24:O24)</f>
        <v>1956</v>
      </c>
      <c r="S24" s="4"/>
      <c r="T24" s="4"/>
      <c r="U24" s="4"/>
      <c r="V24" s="4"/>
      <c r="W24" s="4"/>
    </row>
    <row r="25" spans="1:23" ht="13.5" thickBot="1">
      <c r="A25" s="53">
        <v>420000</v>
      </c>
      <c r="B25" s="56" t="s">
        <v>16</v>
      </c>
      <c r="C25" s="126"/>
      <c r="D25" s="126"/>
      <c r="E25" s="115">
        <f>SUM(E26:E31)</f>
        <v>3703</v>
      </c>
      <c r="F25" s="55"/>
      <c r="G25" s="112"/>
      <c r="H25" s="114"/>
      <c r="I25" s="115">
        <f>SUM(I26:I31)</f>
        <v>951083</v>
      </c>
      <c r="J25" s="34"/>
      <c r="K25" s="113"/>
      <c r="L25" s="115">
        <f>SUM(L26:L31)</f>
        <v>100</v>
      </c>
      <c r="M25" s="113"/>
      <c r="N25" s="116"/>
      <c r="O25" s="115">
        <f>SUM(O26:O31)</f>
        <v>25713</v>
      </c>
      <c r="P25" s="34"/>
      <c r="Q25" s="113"/>
      <c r="R25" s="79">
        <f>SUM(E25:O25)</f>
        <v>980599</v>
      </c>
      <c r="S25" s="4"/>
      <c r="T25" s="4"/>
      <c r="U25" s="4"/>
      <c r="V25" s="4"/>
      <c r="W25" s="4"/>
    </row>
    <row r="26" spans="1:23" ht="12.75">
      <c r="A26" s="57">
        <v>421000</v>
      </c>
      <c r="B26" s="60" t="s">
        <v>10</v>
      </c>
      <c r="C26" s="126"/>
      <c r="D26" s="126"/>
      <c r="E26" s="32"/>
      <c r="F26" s="59"/>
      <c r="G26" s="88"/>
      <c r="H26" s="85"/>
      <c r="I26" s="32">
        <v>26520</v>
      </c>
      <c r="J26" s="59"/>
      <c r="K26" s="88"/>
      <c r="L26" s="88"/>
      <c r="M26" s="88"/>
      <c r="N26" s="85"/>
      <c r="O26" s="32">
        <v>872</v>
      </c>
      <c r="P26" s="59"/>
      <c r="Q26" s="88"/>
      <c r="R26" s="118">
        <f>SUM(I26:O26)</f>
        <v>27392</v>
      </c>
      <c r="S26" s="4"/>
      <c r="T26" s="4"/>
      <c r="U26" s="4"/>
      <c r="V26" s="4"/>
      <c r="W26" s="4"/>
    </row>
    <row r="27" spans="1:23" ht="12.75">
      <c r="A27" s="12">
        <v>422000</v>
      </c>
      <c r="B27" s="26" t="s">
        <v>11</v>
      </c>
      <c r="C27" s="126"/>
      <c r="D27" s="126"/>
      <c r="E27" s="36"/>
      <c r="F27" s="18"/>
      <c r="G27" s="6"/>
      <c r="H27" s="63"/>
      <c r="I27" s="36"/>
      <c r="J27" s="18"/>
      <c r="K27" s="6"/>
      <c r="L27" s="6"/>
      <c r="M27" s="6"/>
      <c r="N27" s="63"/>
      <c r="O27" s="36">
        <v>185</v>
      </c>
      <c r="P27" s="18"/>
      <c r="Q27" s="6"/>
      <c r="R27" s="54">
        <f>SUM(I27:O27)</f>
        <v>185</v>
      </c>
      <c r="S27" s="4"/>
      <c r="T27" s="4"/>
      <c r="U27" s="4"/>
      <c r="V27" s="4"/>
      <c r="W27" s="4"/>
    </row>
    <row r="28" spans="1:23" ht="12.75">
      <c r="A28" s="12">
        <v>423000</v>
      </c>
      <c r="B28" s="20" t="s">
        <v>12</v>
      </c>
      <c r="C28" s="126"/>
      <c r="D28" s="126"/>
      <c r="E28" s="36">
        <v>103</v>
      </c>
      <c r="F28" s="18"/>
      <c r="G28" s="6"/>
      <c r="H28" s="63"/>
      <c r="I28" s="36">
        <v>4439</v>
      </c>
      <c r="J28" s="18"/>
      <c r="K28" s="6"/>
      <c r="L28" s="6">
        <v>100</v>
      </c>
      <c r="M28" s="6"/>
      <c r="N28" s="63"/>
      <c r="O28" s="36">
        <v>21581</v>
      </c>
      <c r="P28" s="18"/>
      <c r="Q28" s="6"/>
      <c r="R28" s="51">
        <f>SUM(I28:O28)</f>
        <v>26120</v>
      </c>
      <c r="S28" s="4"/>
      <c r="T28" s="4"/>
      <c r="U28" s="4"/>
      <c r="V28" s="4"/>
      <c r="W28" s="4"/>
    </row>
    <row r="29" spans="1:23" ht="12.75">
      <c r="A29" s="12">
        <v>424000</v>
      </c>
      <c r="B29" s="26" t="s">
        <v>13</v>
      </c>
      <c r="C29" s="126"/>
      <c r="D29" s="126"/>
      <c r="E29" s="36"/>
      <c r="F29" s="18"/>
      <c r="G29" s="6"/>
      <c r="H29" s="63"/>
      <c r="I29" s="36">
        <v>557</v>
      </c>
      <c r="J29" s="18"/>
      <c r="K29" s="6"/>
      <c r="L29" s="6"/>
      <c r="M29" s="6"/>
      <c r="N29" s="63"/>
      <c r="O29" s="36">
        <v>180</v>
      </c>
      <c r="P29" s="18"/>
      <c r="Q29" s="6"/>
      <c r="R29" s="51">
        <f>SUM(I29:O29)</f>
        <v>737</v>
      </c>
      <c r="S29" s="4"/>
      <c r="T29" s="4"/>
      <c r="U29" s="4"/>
      <c r="V29" s="4"/>
      <c r="W29" s="4"/>
    </row>
    <row r="30" spans="1:23" ht="12.75">
      <c r="A30" s="12">
        <v>425000</v>
      </c>
      <c r="B30" s="26" t="s">
        <v>14</v>
      </c>
      <c r="C30" s="126"/>
      <c r="D30" s="126"/>
      <c r="E30" s="36">
        <v>3600</v>
      </c>
      <c r="F30" s="18"/>
      <c r="G30" s="6"/>
      <c r="H30" s="63"/>
      <c r="I30" s="36">
        <v>3847</v>
      </c>
      <c r="J30" s="18"/>
      <c r="K30" s="6"/>
      <c r="L30" s="6"/>
      <c r="M30" s="6"/>
      <c r="N30" s="63"/>
      <c r="O30" s="36">
        <v>608</v>
      </c>
      <c r="P30" s="18"/>
      <c r="Q30" s="6"/>
      <c r="R30" s="51">
        <f>SUM(E30:O30)</f>
        <v>8055</v>
      </c>
      <c r="S30" s="4"/>
      <c r="T30" s="4"/>
      <c r="U30" s="4"/>
      <c r="V30" s="4"/>
      <c r="W30" s="4"/>
    </row>
    <row r="31" spans="1:23" ht="13.5" thickBot="1">
      <c r="A31" s="13">
        <v>426000</v>
      </c>
      <c r="B31" s="27" t="s">
        <v>15</v>
      </c>
      <c r="C31" s="126"/>
      <c r="D31" s="126"/>
      <c r="E31" s="38"/>
      <c r="F31" s="16"/>
      <c r="G31" s="9"/>
      <c r="H31" s="17"/>
      <c r="I31" s="38">
        <v>915720</v>
      </c>
      <c r="J31" s="16"/>
      <c r="K31" s="9"/>
      <c r="L31" s="9"/>
      <c r="M31" s="9"/>
      <c r="N31" s="17"/>
      <c r="O31" s="38">
        <v>2287</v>
      </c>
      <c r="P31" s="16"/>
      <c r="Q31" s="9"/>
      <c r="R31" s="52">
        <f>SUM(I31:O31)</f>
        <v>918007</v>
      </c>
      <c r="S31" s="4"/>
      <c r="T31" s="4"/>
      <c r="U31" s="4"/>
      <c r="V31" s="4"/>
      <c r="W31" s="4"/>
    </row>
    <row r="32" spans="1:23" ht="12.75">
      <c r="A32" s="57">
        <v>430000</v>
      </c>
      <c r="B32" s="60" t="s">
        <v>31</v>
      </c>
      <c r="C32" s="126"/>
      <c r="D32" s="126"/>
      <c r="E32" s="32"/>
      <c r="F32" s="59"/>
      <c r="G32" s="88"/>
      <c r="H32" s="85"/>
      <c r="I32" s="32"/>
      <c r="J32" s="59"/>
      <c r="K32" s="88"/>
      <c r="L32" s="88"/>
      <c r="M32" s="88"/>
      <c r="N32" s="85"/>
      <c r="O32" s="32">
        <v>1161</v>
      </c>
      <c r="P32" s="59"/>
      <c r="Q32" s="88"/>
      <c r="R32" s="118">
        <f>SUM(E32:O32)</f>
        <v>1161</v>
      </c>
      <c r="S32" s="4"/>
      <c r="T32" s="4"/>
      <c r="U32" s="4"/>
      <c r="V32" s="4"/>
      <c r="W32" s="4"/>
    </row>
    <row r="33" spans="1:23" ht="12.75">
      <c r="A33" s="28">
        <v>444000</v>
      </c>
      <c r="B33" s="14" t="s">
        <v>35</v>
      </c>
      <c r="C33" s="126"/>
      <c r="D33" s="126"/>
      <c r="E33" s="37"/>
      <c r="F33" s="23"/>
      <c r="G33" s="111"/>
      <c r="H33" s="82"/>
      <c r="I33" s="37"/>
      <c r="J33" s="23"/>
      <c r="K33" s="111"/>
      <c r="L33" s="111"/>
      <c r="M33" s="111"/>
      <c r="N33" s="82"/>
      <c r="O33" s="37">
        <v>2</v>
      </c>
      <c r="P33" s="23"/>
      <c r="Q33" s="111"/>
      <c r="R33" s="54">
        <f>SUM(E33:O33)</f>
        <v>2</v>
      </c>
      <c r="S33" s="4"/>
      <c r="T33" s="4"/>
      <c r="U33" s="4"/>
      <c r="V33" s="4"/>
      <c r="W33" s="4"/>
    </row>
    <row r="34" spans="1:23" ht="12.75">
      <c r="A34" s="28">
        <v>465000</v>
      </c>
      <c r="B34" s="14" t="s">
        <v>24</v>
      </c>
      <c r="C34" s="126"/>
      <c r="D34" s="126"/>
      <c r="E34" s="37"/>
      <c r="F34" s="23"/>
      <c r="G34" s="111"/>
      <c r="H34" s="82"/>
      <c r="I34" s="37">
        <v>1509</v>
      </c>
      <c r="J34" s="23"/>
      <c r="K34" s="111"/>
      <c r="L34" s="111"/>
      <c r="M34" s="111"/>
      <c r="N34" s="82"/>
      <c r="O34" s="37">
        <v>469</v>
      </c>
      <c r="P34" s="23"/>
      <c r="Q34" s="111"/>
      <c r="R34" s="54">
        <f>SUM(I34+O34)</f>
        <v>1978</v>
      </c>
      <c r="S34" s="4"/>
      <c r="T34" s="4"/>
      <c r="U34" s="4"/>
      <c r="V34" s="4"/>
      <c r="W34" s="4"/>
    </row>
    <row r="35" spans="1:23" ht="12.75">
      <c r="A35" s="12">
        <v>482000</v>
      </c>
      <c r="B35" s="26" t="s">
        <v>26</v>
      </c>
      <c r="C35" s="126"/>
      <c r="D35" s="126"/>
      <c r="E35" s="36"/>
      <c r="F35" s="18"/>
      <c r="G35" s="6"/>
      <c r="H35" s="63"/>
      <c r="I35" s="36">
        <v>31</v>
      </c>
      <c r="J35" s="18"/>
      <c r="K35" s="6"/>
      <c r="L35" s="6"/>
      <c r="M35" s="6"/>
      <c r="N35" s="63"/>
      <c r="O35" s="36">
        <v>20</v>
      </c>
      <c r="P35" s="18"/>
      <c r="Q35" s="6">
        <v>0</v>
      </c>
      <c r="R35" s="54">
        <f>SUM(I35+O35)</f>
        <v>51</v>
      </c>
      <c r="S35" s="4"/>
      <c r="T35" s="4"/>
      <c r="U35" s="4"/>
      <c r="V35" s="4"/>
      <c r="W35" s="4"/>
    </row>
    <row r="36" spans="1:23" ht="13.5" thickBot="1">
      <c r="A36" s="13">
        <v>500000</v>
      </c>
      <c r="B36" s="27" t="s">
        <v>25</v>
      </c>
      <c r="C36" s="126"/>
      <c r="D36" s="126"/>
      <c r="E36" s="38"/>
      <c r="F36" s="16"/>
      <c r="G36" s="9"/>
      <c r="H36" s="17"/>
      <c r="I36" s="38"/>
      <c r="J36" s="16"/>
      <c r="K36" s="9"/>
      <c r="L36" s="9"/>
      <c r="M36" s="9"/>
      <c r="N36" s="17"/>
      <c r="O36" s="38">
        <v>7351</v>
      </c>
      <c r="P36" s="16">
        <v>0</v>
      </c>
      <c r="Q36" s="9">
        <v>0</v>
      </c>
      <c r="R36" s="52">
        <f>SUM(E36+O36)</f>
        <v>7351</v>
      </c>
      <c r="S36" s="4"/>
      <c r="T36" s="4"/>
      <c r="U36" s="4"/>
      <c r="V36" s="4"/>
      <c r="W36" s="4"/>
    </row>
    <row r="37" spans="1:23" ht="13.5" thickBot="1">
      <c r="A37" s="11"/>
      <c r="B37" s="21" t="s">
        <v>27</v>
      </c>
      <c r="C37" s="128"/>
      <c r="D37" s="128"/>
      <c r="E37" s="35">
        <f>SUM(E19+E20+E21+E22+E23+E24+E25+E32+E34+E35+E36)</f>
        <v>3703</v>
      </c>
      <c r="F37" s="22" t="e">
        <v>#REF!</v>
      </c>
      <c r="G37" s="7" t="e">
        <v>#REF!</v>
      </c>
      <c r="H37" s="10">
        <f>SUM(H19:H36)</f>
        <v>926</v>
      </c>
      <c r="I37" s="30">
        <f>SUM(I19+I20+I21+I22+I23+I24+I25+I34+I35)</f>
        <v>1197343</v>
      </c>
      <c r="J37" s="22" t="e">
        <v>#REF!</v>
      </c>
      <c r="K37" s="7" t="e">
        <v>#REF!</v>
      </c>
      <c r="L37" s="30">
        <f>SUM(L19+L21+L22+L23+L24+L25+L34+L35)</f>
        <v>100</v>
      </c>
      <c r="M37" s="7"/>
      <c r="N37" s="10"/>
      <c r="O37" s="30">
        <f>SUM(O19+O20+O21+O22+O23+O24+O25+O32+O33+O34+O35+O36)</f>
        <v>53582</v>
      </c>
      <c r="P37" s="22" t="e">
        <v>#REF!</v>
      </c>
      <c r="Q37" s="7" t="e">
        <v>#REF!</v>
      </c>
      <c r="R37" s="35">
        <f>SUM(R19+R20+R21+R22+R23+R24+R25+R32+R33+R34+R35+R36)</f>
        <v>1255654</v>
      </c>
      <c r="S37" s="4"/>
      <c r="T37" s="4"/>
      <c r="U37" s="4"/>
      <c r="V37" s="4"/>
      <c r="W37" s="4"/>
    </row>
    <row r="38" spans="19:23" ht="12.75">
      <c r="S38" s="4"/>
      <c r="T38" s="4"/>
      <c r="U38" s="4"/>
      <c r="V38" s="4"/>
      <c r="W38" s="4"/>
    </row>
    <row r="39" spans="2:23" ht="13.5" thickBot="1">
      <c r="B39" s="3"/>
      <c r="O39" s="119"/>
      <c r="S39" s="4"/>
      <c r="T39" s="4"/>
      <c r="U39" s="4"/>
      <c r="V39" s="4"/>
      <c r="W39" s="4"/>
    </row>
    <row r="40" spans="1:23" ht="34.5" thickBot="1">
      <c r="A40" s="91" t="s">
        <v>2</v>
      </c>
      <c r="B40" s="92" t="s">
        <v>0</v>
      </c>
      <c r="C40" s="127"/>
      <c r="D40" s="127"/>
      <c r="E40" s="45" t="s">
        <v>9</v>
      </c>
      <c r="F40" s="46" t="s">
        <v>3</v>
      </c>
      <c r="G40" s="48" t="s">
        <v>4</v>
      </c>
      <c r="H40" s="49" t="s">
        <v>8</v>
      </c>
      <c r="I40" s="45" t="s">
        <v>6</v>
      </c>
      <c r="J40" s="46" t="s">
        <v>3</v>
      </c>
      <c r="K40" s="44" t="s">
        <v>4</v>
      </c>
      <c r="L40" s="93" t="s">
        <v>7</v>
      </c>
      <c r="M40" s="47" t="s">
        <v>3</v>
      </c>
      <c r="N40" s="44" t="s">
        <v>4</v>
      </c>
      <c r="O40" s="45" t="s">
        <v>33</v>
      </c>
      <c r="P40" s="46" t="s">
        <v>3</v>
      </c>
      <c r="Q40" s="44" t="s">
        <v>4</v>
      </c>
      <c r="R40" s="94" t="s">
        <v>1</v>
      </c>
      <c r="S40" s="4"/>
      <c r="T40" s="4"/>
      <c r="U40" s="4"/>
      <c r="V40" s="4"/>
      <c r="W40" s="4"/>
    </row>
    <row r="41" spans="1:23" ht="12.75">
      <c r="A41" s="95"/>
      <c r="B41" s="96" t="s">
        <v>36</v>
      </c>
      <c r="C41" s="126"/>
      <c r="D41" s="126"/>
      <c r="E41" s="32">
        <f>SUM(E14)</f>
        <v>3703</v>
      </c>
      <c r="F41" s="59"/>
      <c r="G41" s="61">
        <f>SUM(F41/E41*100)</f>
        <v>0</v>
      </c>
      <c r="H41" s="32">
        <f>SUM(H14)</f>
        <v>926</v>
      </c>
      <c r="I41" s="32">
        <f>SUM(I14)</f>
        <v>1197343</v>
      </c>
      <c r="J41" s="59"/>
      <c r="K41" s="85"/>
      <c r="L41" s="32">
        <f>SUM(L14)</f>
        <v>100</v>
      </c>
      <c r="M41" s="88"/>
      <c r="N41" s="97"/>
      <c r="O41" s="32">
        <f>SUM(O37)</f>
        <v>53582</v>
      </c>
      <c r="P41" s="97"/>
      <c r="Q41" s="85"/>
      <c r="R41" s="78">
        <f>SUM(E41:O41)</f>
        <v>1255654</v>
      </c>
      <c r="S41" s="4"/>
      <c r="T41" s="4"/>
      <c r="U41" s="4"/>
      <c r="V41" s="4"/>
      <c r="W41" s="4"/>
    </row>
    <row r="42" spans="1:23" ht="13.5" thickBot="1">
      <c r="A42" s="98"/>
      <c r="B42" s="99" t="s">
        <v>37</v>
      </c>
      <c r="C42" s="126"/>
      <c r="D42" s="126"/>
      <c r="E42" s="9">
        <f>SUM(E37)</f>
        <v>3703</v>
      </c>
      <c r="F42" s="9"/>
      <c r="G42" s="9">
        <f>SUM(F42/E42*100)</f>
        <v>0</v>
      </c>
      <c r="H42" s="9">
        <f>SUM(H37)</f>
        <v>926</v>
      </c>
      <c r="I42" s="9">
        <f>SUM(I37)</f>
        <v>1197343</v>
      </c>
      <c r="J42" s="9"/>
      <c r="K42" s="9">
        <f>SUM(J42/I42*100)</f>
        <v>0</v>
      </c>
      <c r="L42" s="9">
        <f>SUM(L37)</f>
        <v>100</v>
      </c>
      <c r="M42" s="9"/>
      <c r="N42" s="9"/>
      <c r="O42" s="9">
        <f>SUM(O37)</f>
        <v>53582</v>
      </c>
      <c r="P42" s="9"/>
      <c r="Q42" s="9">
        <f>SUM(P42/O42*100)</f>
        <v>0</v>
      </c>
      <c r="R42" s="87">
        <f>SUM(E42:O42)</f>
        <v>1255654</v>
      </c>
      <c r="S42" s="4"/>
      <c r="T42" s="4"/>
      <c r="U42" s="4"/>
      <c r="V42" s="4"/>
      <c r="W42" s="4"/>
    </row>
    <row r="43" spans="1:23" ht="13.5" thickBot="1">
      <c r="A43" s="100"/>
      <c r="B43" s="129" t="s">
        <v>38</v>
      </c>
      <c r="C43" s="128"/>
      <c r="D43" s="128"/>
      <c r="E43" s="101">
        <f>SUM(E41-E42)</f>
        <v>0</v>
      </c>
      <c r="F43" s="102">
        <f>SUM(F41-F42)</f>
        <v>0</v>
      </c>
      <c r="G43" s="103"/>
      <c r="H43" s="104">
        <f>SUM(H41-H42)</f>
        <v>0</v>
      </c>
      <c r="I43" s="101">
        <f>SUM(I41-I42)</f>
        <v>0</v>
      </c>
      <c r="J43" s="102">
        <f>SUM(J41-J42)</f>
        <v>0</v>
      </c>
      <c r="K43" s="103" t="e">
        <f>SUM(J43/I43*100)</f>
        <v>#DIV/0!</v>
      </c>
      <c r="L43" s="104">
        <f>SUM(L41-L42)</f>
        <v>0</v>
      </c>
      <c r="M43" s="105"/>
      <c r="N43" s="105"/>
      <c r="O43" s="101">
        <f>SUM(O41-O42)</f>
        <v>0</v>
      </c>
      <c r="P43" s="105">
        <f>SUM(P41-P42)</f>
        <v>0</v>
      </c>
      <c r="Q43" s="106" t="e">
        <f>SUM(P43/O43*100)</f>
        <v>#DIV/0!</v>
      </c>
      <c r="R43" s="101">
        <f>SUM(R41-R42)</f>
        <v>0</v>
      </c>
      <c r="S43" s="4"/>
      <c r="T43" s="4"/>
      <c r="U43" s="4"/>
      <c r="V43" s="4"/>
      <c r="W43" s="4"/>
    </row>
    <row r="44" spans="2:15" ht="12.75">
      <c r="B44" s="3"/>
      <c r="O44" s="119"/>
    </row>
    <row r="45" spans="2:15" ht="12.75">
      <c r="B45" s="3"/>
      <c r="O45" s="119"/>
    </row>
    <row r="46" spans="2:18" ht="12.75">
      <c r="B46" s="3"/>
      <c r="H46" s="130" t="s">
        <v>29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2:3" ht="12.75">
      <c r="B47" s="3"/>
      <c r="C47" s="120"/>
    </row>
    <row r="67" spans="1:2" ht="409.5">
      <c r="A67" s="107"/>
      <c r="B67" s="107"/>
    </row>
    <row r="68" spans="1:2" ht="12.75">
      <c r="A68" s="107"/>
      <c r="B68" s="107"/>
    </row>
    <row r="69" spans="1:2" ht="12.75">
      <c r="A69" s="107"/>
      <c r="B69" s="107"/>
    </row>
    <row r="70" spans="1:2" ht="12.75">
      <c r="A70" s="107"/>
      <c r="B70" s="107"/>
    </row>
  </sheetData>
  <sheetProtection/>
  <mergeCells count="1">
    <mergeCell ref="H46:R46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Ljilja</cp:lastModifiedBy>
  <cp:lastPrinted>2018-10-10T09:32:42Z</cp:lastPrinted>
  <dcterms:created xsi:type="dcterms:W3CDTF">2005-03-21T11:27:58Z</dcterms:created>
  <dcterms:modified xsi:type="dcterms:W3CDTF">2019-02-13T11:32:19Z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